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Data\1Staff\Jack\Rotary District Treasusrer\Rotary District 6960\Financial Statements\2022 - 2023\"/>
    </mc:Choice>
  </mc:AlternateContent>
  <bookViews>
    <workbookView xWindow="0" yWindow="0" windowWidth="21570" windowHeight="10215"/>
  </bookViews>
  <sheets>
    <sheet name="Sheet1" sheetId="1" r:id="rId1"/>
  </sheets>
  <definedNames>
    <definedName name="QB_BASIS_4" localSheetId="0" hidden="1">Sheet1!#REF!</definedName>
    <definedName name="QB_COLUMN_29" localSheetId="0" hidden="1">Sheet1!#REF!</definedName>
    <definedName name="QB_COMPANY_0" localSheetId="0" hidden="1">Sheet1!#REF!</definedName>
    <definedName name="QB_DATA_0" localSheetId="0" hidden="1">Sheet1!$3:$3,Sheet1!$6:$6,Sheet1!$18:$18,Sheet1!$19:$19,Sheet1!$22:$22,Sheet1!$27:$27,Sheet1!$28:$28,Sheet1!$29:$29,Sheet1!$30:$30,Sheet1!$31:$31,Sheet1!$32:$32,Sheet1!$33:$33,Sheet1!$34:$34,Sheet1!$35:$35,Sheet1!$36:$36,Sheet1!$37:$37</definedName>
    <definedName name="QB_DATA_1" localSheetId="0" hidden="1">Sheet1!$38:$38,Sheet1!$39:$39,Sheet1!$40:$40,Sheet1!$43:$43,Sheet1!$44:$44,Sheet1!$45:$45,Sheet1!$46:$46,Sheet1!$47:$47,Sheet1!$48:$48,Sheet1!$49:$49,Sheet1!$50:$50,Sheet1!$51:$51,Sheet1!$52:$52,Sheet1!$53:$53,Sheet1!$54:$54,Sheet1!$55:$55</definedName>
    <definedName name="QB_DATA_2" localSheetId="0" hidden="1">Sheet1!$58:$58,Sheet1!$59:$59,Sheet1!$60:$60,Sheet1!$61:$61,Sheet1!$62:$62,Sheet1!$63:$63,Sheet1!$64:$64,Sheet1!$67:$67,Sheet1!$68:$68,Sheet1!$69:$69,Sheet1!$70:$70,Sheet1!$91:$91,Sheet1!$92:$92</definedName>
    <definedName name="QB_DATE_1" localSheetId="0" hidden="1">Sheet1!#REF!</definedName>
    <definedName name="QB_FORMULA_0" localSheetId="0" hidden="1">Sheet1!$E$4,Sheet1!$E$7,Sheet1!$E$20,Sheet1!$E$23,Sheet1!$E$24,Sheet1!$E$41,Sheet1!$E$56,Sheet1!$E$65,Sheet1!$E$71,Sheet1!$E$93,Sheet1!$E$94</definedName>
    <definedName name="QB_ROW_15020" localSheetId="0" hidden="1">Sheet1!$C$2</definedName>
    <definedName name="QB_ROW_15320" localSheetId="0" hidden="1">Sheet1!$C$4</definedName>
    <definedName name="QB_ROW_16230" localSheetId="0" hidden="1">Sheet1!$D$3</definedName>
    <definedName name="QB_ROW_165020" localSheetId="0" hidden="1">Sheet1!$C$26</definedName>
    <definedName name="QB_ROW_165320" localSheetId="0" hidden="1">Sheet1!$C$41</definedName>
    <definedName name="QB_ROW_166230" localSheetId="0" hidden="1">Sheet1!$D$27</definedName>
    <definedName name="QB_ROW_167230" localSheetId="0" hidden="1">Sheet1!$D$29</definedName>
    <definedName name="QB_ROW_168230" localSheetId="0" hidden="1">Sheet1!$D$30</definedName>
    <definedName name="QB_ROW_170230" localSheetId="0" hidden="1">Sheet1!$D$31</definedName>
    <definedName name="QB_ROW_171230" localSheetId="0" hidden="1">Sheet1!$D$32</definedName>
    <definedName name="QB_ROW_172230" localSheetId="0" hidden="1">Sheet1!$D$33</definedName>
    <definedName name="QB_ROW_173230" localSheetId="0" hidden="1">Sheet1!$D$35</definedName>
    <definedName name="QB_ROW_174230" localSheetId="0" hidden="1">Sheet1!$D$36</definedName>
    <definedName name="QB_ROW_175230" localSheetId="0" hidden="1">Sheet1!$D$37</definedName>
    <definedName name="QB_ROW_176230" localSheetId="0" hidden="1">Sheet1!$D$39</definedName>
    <definedName name="QB_ROW_177230" localSheetId="0" hidden="1">Sheet1!$D$40</definedName>
    <definedName name="QB_ROW_18301" localSheetId="0" hidden="1">Sheet1!$A$94</definedName>
    <definedName name="QB_ROW_196020" localSheetId="0" hidden="1">Sheet1!$C$42</definedName>
    <definedName name="QB_ROW_196320" localSheetId="0" hidden="1">Sheet1!$C$56</definedName>
    <definedName name="QB_ROW_199230" localSheetId="0" hidden="1">Sheet1!$D$46</definedName>
    <definedName name="QB_ROW_20012" localSheetId="0" hidden="1">Sheet1!$B$1</definedName>
    <definedName name="QB_ROW_202230" localSheetId="0" hidden="1">Sheet1!$D$47</definedName>
    <definedName name="QB_ROW_20312" localSheetId="0" hidden="1">Sheet1!$B$24</definedName>
    <definedName name="QB_ROW_203230" localSheetId="0" hidden="1">Sheet1!$D$48</definedName>
    <definedName name="QB_ROW_204230" localSheetId="0" hidden="1">Sheet1!$D$49</definedName>
    <definedName name="QB_ROW_205230" localSheetId="0" hidden="1">Sheet1!$D$50</definedName>
    <definedName name="QB_ROW_206230" localSheetId="0" hidden="1">Sheet1!$D$51</definedName>
    <definedName name="QB_ROW_207230" localSheetId="0" hidden="1">Sheet1!$D$54</definedName>
    <definedName name="QB_ROW_209230" localSheetId="0" hidden="1">Sheet1!$D$55</definedName>
    <definedName name="QB_ROW_21012" localSheetId="0" hidden="1">Sheet1!$B$25</definedName>
    <definedName name="QB_ROW_21312" localSheetId="0" hidden="1">Sheet1!$B$93</definedName>
    <definedName name="QB_ROW_217020" localSheetId="0" hidden="1">Sheet1!$C$66</definedName>
    <definedName name="QB_ROW_217320" localSheetId="0" hidden="1">Sheet1!$C$71</definedName>
    <definedName name="QB_ROW_23020" localSheetId="0" hidden="1">Sheet1!$C$5</definedName>
    <definedName name="QB_ROW_23320" localSheetId="0" hidden="1">Sheet1!$C$7</definedName>
    <definedName name="QB_ROW_247320" localSheetId="0" hidden="1">Sheet1!$C$91</definedName>
    <definedName name="QB_ROW_25230" localSheetId="0" hidden="1">Sheet1!$D$6</definedName>
    <definedName name="QB_ROW_279220" localSheetId="0" hidden="1">Sheet1!$C$92</definedName>
    <definedName name="QB_ROW_303230" localSheetId="0" hidden="1">Sheet1!$D$44</definedName>
    <definedName name="QB_ROW_327230" localSheetId="0" hidden="1">Sheet1!$D$58</definedName>
    <definedName name="QB_ROW_345230" localSheetId="0" hidden="1">Sheet1!$D$28</definedName>
    <definedName name="QB_ROW_346230" localSheetId="0" hidden="1">Sheet1!$D$34</definedName>
    <definedName name="QB_ROW_347230" localSheetId="0" hidden="1">Sheet1!$D$38</definedName>
    <definedName name="QB_ROW_359230" localSheetId="0" hidden="1">Sheet1!$D$45</definedName>
    <definedName name="QB_ROW_361230" localSheetId="0" hidden="1">Sheet1!$D$67</definedName>
    <definedName name="QB_ROW_365230" localSheetId="0" hidden="1">Sheet1!$D$68</definedName>
    <definedName name="QB_ROW_368230" localSheetId="0" hidden="1">Sheet1!$D$43</definedName>
    <definedName name="QB_ROW_371230" localSheetId="0" hidden="1">Sheet1!$D$52</definedName>
    <definedName name="QB_ROW_375230" localSheetId="0" hidden="1">Sheet1!$D$70</definedName>
    <definedName name="QB_ROW_376020" localSheetId="0" hidden="1">Sheet1!$C$57</definedName>
    <definedName name="QB_ROW_376320" localSheetId="0" hidden="1">Sheet1!$C$65</definedName>
    <definedName name="QB_ROW_377230" localSheetId="0" hidden="1">Sheet1!$D$59</definedName>
    <definedName name="QB_ROW_378230" localSheetId="0" hidden="1">Sheet1!$D$60</definedName>
    <definedName name="QB_ROW_379230" localSheetId="0" hidden="1">Sheet1!$D$61</definedName>
    <definedName name="QB_ROW_387230" localSheetId="0" hidden="1">Sheet1!$D$63</definedName>
    <definedName name="QB_ROW_392020" localSheetId="0" hidden="1">Sheet1!$C$17</definedName>
    <definedName name="QB_ROW_392320" localSheetId="0" hidden="1">Sheet1!$C$20</definedName>
    <definedName name="QB_ROW_393230" localSheetId="0" hidden="1">Sheet1!$D$18</definedName>
    <definedName name="QB_ROW_394230" localSheetId="0" hidden="1">Sheet1!$D$19</definedName>
    <definedName name="QB_ROW_404230" localSheetId="0" hidden="1">Sheet1!$D$53</definedName>
    <definedName name="QB_ROW_405230" localSheetId="0" hidden="1">Sheet1!$D$69</definedName>
    <definedName name="QB_ROW_409230" localSheetId="0" hidden="1">Sheet1!$D$64</definedName>
    <definedName name="QB_ROW_410230" localSheetId="0" hidden="1">Sheet1!$D$62</definedName>
    <definedName name="QB_ROW_417020" localSheetId="0" hidden="1">Sheet1!$C$21</definedName>
    <definedName name="QB_ROW_417320" localSheetId="0" hidden="1">Sheet1!$C$23</definedName>
    <definedName name="QB_ROW_418230" localSheetId="0" hidden="1">Sheet1!$D$22</definedName>
    <definedName name="QB_SUBTITLE_3" localSheetId="0" hidden="1">Sheet1!#REF!</definedName>
    <definedName name="QB_TIME_5" localSheetId="0" hidden="1">Sheet1!#REF!</definedName>
    <definedName name="QB_TITLE_2" localSheetId="0" hidden="1">Sheet1!#REF!</definedName>
    <definedName name="QBCANSUPPORTUPDATE" localSheetId="0">TRUE</definedName>
    <definedName name="QBCOMPANYFILENAME" localSheetId="0">"C:\Backups\03890 Rotary District 6960\Bank - District Checking - QuickBooks\6.30.2023\Rotary District 6960.QBW"</definedName>
    <definedName name="QBENDDATE" localSheetId="0">20230630</definedName>
    <definedName name="QBHEADERSONSCREEN" localSheetId="0">TRUE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"affc2755361e497e8d369d210bd7599a"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4</definedName>
    <definedName name="QBSTARTDATE" localSheetId="0">20220701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E24" i="1" l="1"/>
  <c r="E11" i="1"/>
  <c r="E51" i="1"/>
  <c r="E90" i="1" l="1"/>
  <c r="E76" i="1"/>
  <c r="E16" i="1"/>
  <c r="E71" i="1" l="1"/>
  <c r="E65" i="1"/>
  <c r="E56" i="1"/>
  <c r="E41" i="1"/>
  <c r="E23" i="1"/>
  <c r="E20" i="1"/>
  <c r="E7" i="1"/>
  <c r="E4" i="1"/>
  <c r="E94" i="1" l="1"/>
</calcChain>
</file>

<file path=xl/sharedStrings.xml><?xml version="1.0" encoding="utf-8"?>
<sst xmlns="http://schemas.openxmlformats.org/spreadsheetml/2006/main" count="94" uniqueCount="94">
  <si>
    <t>1000 · 1000 District Club Dues</t>
  </si>
  <si>
    <t>1000.01 · 01 Annual Club Dues</t>
  </si>
  <si>
    <t>Total 1000 · 1000 District Club Dues</t>
  </si>
  <si>
    <t>1100 · 1100 Interest Inc</t>
  </si>
  <si>
    <t>1100.02 · 02 Business Savings Account</t>
  </si>
  <si>
    <t>Total 1100 · 1100 Interest Inc</t>
  </si>
  <si>
    <t>4005 · District 6960 TRF Luau</t>
  </si>
  <si>
    <t>4005.01 · Luau Income</t>
  </si>
  <si>
    <t>4005.02 · Luau Expenses</t>
  </si>
  <si>
    <t>Total 4005 · District 6960 TRF Luau</t>
  </si>
  <si>
    <t>4007 · World Polio Day Bowling</t>
  </si>
  <si>
    <t>4007.1 · Income</t>
  </si>
  <si>
    <t>Total 4007 · World Polio Day Bowling</t>
  </si>
  <si>
    <t>Expense</t>
  </si>
  <si>
    <t>5000 · 5000 Governor's Training &amp; Supp</t>
  </si>
  <si>
    <t>5000.01 · 01 DG District Supplement</t>
  </si>
  <si>
    <t>5000.02 · 02 DG &amp; Spouse Dist Conference</t>
  </si>
  <si>
    <t>5000.03 · DG &amp; Spouse Zone Summit</t>
  </si>
  <si>
    <t>5000.04 · 04 DG &amp; Spouse RI Conv</t>
  </si>
  <si>
    <t>5000.06 · DG RI Supplement - Income</t>
  </si>
  <si>
    <t>5000.07 · DG RI Supplement - Expense</t>
  </si>
  <si>
    <t>5000.10 · DGE District Supplement</t>
  </si>
  <si>
    <t>5000.12 · 12 DGE &amp; Spouse Dist Conference</t>
  </si>
  <si>
    <t>5000.13 · DGE &amp; Spouse Zone Summit</t>
  </si>
  <si>
    <t>5000.14 · 14 DGE &amp; Spouse RI Conv</t>
  </si>
  <si>
    <t>5000.21 · 21 DGN District Supplement</t>
  </si>
  <si>
    <t>5000.22 · 22 DGN &amp; Spouse Dist Conference</t>
  </si>
  <si>
    <t>5000.23 · DGN &amp; Spouse Zone Summit</t>
  </si>
  <si>
    <t>5000.24 · 24 DGN &amp; Spouse RI Conv</t>
  </si>
  <si>
    <t>Total 5000 · 5000 Governor's Training &amp; Supp</t>
  </si>
  <si>
    <t>7500 · 7500 District Support &amp; Adminis</t>
  </si>
  <si>
    <t>7500.05 · Area Governor Expense</t>
  </si>
  <si>
    <t>7500.10 · 10 Corporation Annual Fee</t>
  </si>
  <si>
    <t>7500.20 · 20 Mid Year Meeting</t>
  </si>
  <si>
    <t>7500.25 · 25 Director's &amp; Officers Ins</t>
  </si>
  <si>
    <t>7500.35 · Bk Chgs, Office, Postage, Prntg</t>
  </si>
  <si>
    <t>7500.40 · 40 Secretary/ Aide Exp</t>
  </si>
  <si>
    <t>7500.45 · 45 Tax Preparation &amp; Audit</t>
  </si>
  <si>
    <t>7500.50 · 50 Treasurer Exp</t>
  </si>
  <si>
    <t>7500.52 · 52 Bank Charges/Postage</t>
  </si>
  <si>
    <t>7500.53 · RLI Annual Dues</t>
  </si>
  <si>
    <t>7500.54 · RLI Training Event</t>
  </si>
  <si>
    <t>7500.55 · 55 Credit Card Processing Fees</t>
  </si>
  <si>
    <t>7500.61 · 61 Website - Database Software</t>
  </si>
  <si>
    <t>Total 7500 · 7500 District Support &amp; Adminis</t>
  </si>
  <si>
    <t>8005 · District Seminars &amp; Workshops</t>
  </si>
  <si>
    <t>8005.03 · 45 College of Governors</t>
  </si>
  <si>
    <t>8005.05 · PHS Events</t>
  </si>
  <si>
    <t>8005.10 · PETS &amp; Dist Leadership Training</t>
  </si>
  <si>
    <t>8005.20 · District Conference</t>
  </si>
  <si>
    <t>8005.22 · Dist Conf Banners Awards Pins</t>
  </si>
  <si>
    <t>8005.25 · Emerging Leaders Program</t>
  </si>
  <si>
    <t>8005.26 · Jackson Zone Summit</t>
  </si>
  <si>
    <t>Total 8005 · District Seminars &amp; Workshops</t>
  </si>
  <si>
    <t>8020 · 8020 District Committee Support</t>
  </si>
  <si>
    <t>8020.20 · Banners, Posters, Design, Ads</t>
  </si>
  <si>
    <t>8020.50 · District Committee - Foundation</t>
  </si>
  <si>
    <t>8020.56 · RYLA</t>
  </si>
  <si>
    <t>8020.70 · Rotary Means Business Comm Even</t>
  </si>
  <si>
    <t>Total 8020 · 8020 District Committee Support</t>
  </si>
  <si>
    <t>8060 · 8060 S4TL</t>
  </si>
  <si>
    <t>9999 · Uncategorized Expenses</t>
  </si>
  <si>
    <t>Total Expense</t>
  </si>
  <si>
    <t>Revenues</t>
  </si>
  <si>
    <t>Total revenues</t>
  </si>
  <si>
    <t>Change in net assets</t>
  </si>
  <si>
    <t>1400 · Youth Exchange</t>
  </si>
  <si>
    <t>1425 · Club Sponsor fee</t>
  </si>
  <si>
    <t>1440 · Outbound Income</t>
  </si>
  <si>
    <t>1445 · STEPS Outbound Income</t>
  </si>
  <si>
    <t>Total 1400 · Youth Exchange</t>
  </si>
  <si>
    <t>8030 · Short Term Exchg Program (STEP)</t>
  </si>
  <si>
    <t>8030.10 · OE fee</t>
  </si>
  <si>
    <t>8030.20 · Misc Exp</t>
  </si>
  <si>
    <t>8030.30 · Background Checks</t>
  </si>
  <si>
    <t>Total 8030 · Short Term Exchg Program (STEP)</t>
  </si>
  <si>
    <t>8032 · Long Term Exchg Program</t>
  </si>
  <si>
    <t>8032.05 · Outbound Training</t>
  </si>
  <si>
    <t>8032.20 · Jackets for Outbound</t>
  </si>
  <si>
    <t>8032.25 · Backpacks</t>
  </si>
  <si>
    <t>8032.40 · Outbound Airfare</t>
  </si>
  <si>
    <t>8032.45 · RYE Pins</t>
  </si>
  <si>
    <t>8032.50 · OE fee - Managing fee</t>
  </si>
  <si>
    <t>8032.55 · Office Supplies</t>
  </si>
  <si>
    <t>8032.60 · Insurance for Outbound</t>
  </si>
  <si>
    <t>8032.65 · Monthly Stipend</t>
  </si>
  <si>
    <t>8032.70 · OE-Inbound Fee</t>
  </si>
  <si>
    <t>8032.90 · Trips and events</t>
  </si>
  <si>
    <t>8032.95 · Misc Expense</t>
  </si>
  <si>
    <t>Total 8032 · Long Term Exchg Program</t>
  </si>
  <si>
    <t>1217 · RI District Grants</t>
  </si>
  <si>
    <t>1217.10 · 10 RI Grant Money</t>
  </si>
  <si>
    <t>1217.20 · 20 Grants To Rotary Clubs</t>
  </si>
  <si>
    <t>Total 1217 · RI District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</si>
</sst>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0" xfId="0" applyNumberFormat="1" applyFont="1" applyBorder="1"/>
    <xf numFmtId="165" fontId="2" fillId="0" borderId="2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95"/>
  <sheetViews>
    <sheetView tabSelected="1" workbookViewId="0">
      <pane xSplit="4" ySplit="1" topLeftCell="E2" activePane="bottomRight" state="frozenSplit"/>
      <selection pane="topRight" activeCell="E1" sqref="E1"/>
      <selection pane="bottomLeft" activeCell="A5" sqref="A5"/>
      <selection pane="bottomRight" activeCell="F3" sqref="F3"/>
    </sheetView>
  </sheetViews>
  <sheetFormatPr defaultRowHeight="15" x14ac:dyDescent="0.25"/>
  <cols>
    <col min="1" max="3" width="3" style="9" customWidth="1"/>
    <col min="4" max="4" width="37.28515625" style="9" customWidth="1"/>
    <col min="5" max="5" width="12.28515625" style="10" bestFit="1" customWidth="1"/>
  </cols>
  <sheetData>
    <row r="1" spans="1:5" x14ac:dyDescent="0.25">
      <c r="A1" s="1"/>
      <c r="B1" s="1" t="s">
        <v>63</v>
      </c>
      <c r="C1" s="1"/>
      <c r="D1" s="1"/>
      <c r="E1" s="2"/>
    </row>
    <row r="2" spans="1:5" x14ac:dyDescent="0.25">
      <c r="A2" s="1"/>
      <c r="B2" s="1"/>
      <c r="C2" s="1" t="s">
        <v>0</v>
      </c>
      <c r="D2" s="1"/>
      <c r="E2" s="2"/>
    </row>
    <row r="3" spans="1:5" ht="15.75" thickBot="1" x14ac:dyDescent="0.3">
      <c r="A3" s="1"/>
      <c r="B3" s="1"/>
      <c r="C3" s="1"/>
      <c r="D3" s="1" t="s">
        <v>1</v>
      </c>
      <c r="E3" s="3">
        <v>162625.5</v>
      </c>
    </row>
    <row r="4" spans="1:5" x14ac:dyDescent="0.25">
      <c r="A4" s="1"/>
      <c r="B4" s="1"/>
      <c r="C4" s="1" t="s">
        <v>2</v>
      </c>
      <c r="D4" s="1"/>
      <c r="E4" s="2">
        <f>ROUND(SUM(E2:E3),5)</f>
        <v>162625.5</v>
      </c>
    </row>
    <row r="5" spans="1:5" x14ac:dyDescent="0.25">
      <c r="A5" s="1"/>
      <c r="B5" s="1"/>
      <c r="C5" s="1" t="s">
        <v>3</v>
      </c>
      <c r="D5" s="1"/>
      <c r="E5" s="2"/>
    </row>
    <row r="6" spans="1:5" ht="15.75" thickBot="1" x14ac:dyDescent="0.3">
      <c r="A6" s="1"/>
      <c r="B6" s="1"/>
      <c r="C6" s="1"/>
      <c r="D6" s="1" t="s">
        <v>4</v>
      </c>
      <c r="E6" s="3">
        <v>10.91</v>
      </c>
    </row>
    <row r="7" spans="1:5" x14ac:dyDescent="0.25">
      <c r="A7" s="1"/>
      <c r="B7" s="1"/>
      <c r="C7" s="1" t="s">
        <v>5</v>
      </c>
      <c r="D7" s="1"/>
      <c r="E7" s="2">
        <f>ROUND(SUM(E5:E6),5)</f>
        <v>10.91</v>
      </c>
    </row>
    <row r="8" spans="1:5" x14ac:dyDescent="0.25">
      <c r="A8" s="1"/>
      <c r="B8" s="1"/>
      <c r="C8" s="1" t="s">
        <v>90</v>
      </c>
      <c r="D8" s="1"/>
      <c r="E8" s="2"/>
    </row>
    <row r="9" spans="1:5" x14ac:dyDescent="0.25">
      <c r="A9" s="1"/>
      <c r="B9" s="1"/>
      <c r="C9" s="1"/>
      <c r="D9" s="1" t="s">
        <v>91</v>
      </c>
      <c r="E9" s="2">
        <v>253489</v>
      </c>
    </row>
    <row r="10" spans="1:5" ht="15.75" thickBot="1" x14ac:dyDescent="0.3">
      <c r="A10" s="1"/>
      <c r="B10" s="1"/>
      <c r="C10" s="1"/>
      <c r="D10" s="1" t="s">
        <v>92</v>
      </c>
      <c r="E10" s="4">
        <v>-255989</v>
      </c>
    </row>
    <row r="11" spans="1:5" x14ac:dyDescent="0.25">
      <c r="A11" s="1"/>
      <c r="B11" s="1"/>
      <c r="C11" s="1" t="s">
        <v>93</v>
      </c>
      <c r="D11" s="1"/>
      <c r="E11" s="6">
        <f>ROUND(SUM(E8:E10),5)</f>
        <v>-2500</v>
      </c>
    </row>
    <row r="12" spans="1:5" x14ac:dyDescent="0.25">
      <c r="A12" s="1"/>
      <c r="B12" s="1"/>
      <c r="C12" s="1" t="s">
        <v>66</v>
      </c>
      <c r="D12" s="1"/>
      <c r="E12" s="2"/>
    </row>
    <row r="13" spans="1:5" x14ac:dyDescent="0.25">
      <c r="A13" s="1"/>
      <c r="B13" s="1"/>
      <c r="C13" s="1"/>
      <c r="D13" s="1" t="s">
        <v>67</v>
      </c>
      <c r="E13" s="2">
        <v>8137.5</v>
      </c>
    </row>
    <row r="14" spans="1:5" x14ac:dyDescent="0.25">
      <c r="A14" s="1"/>
      <c r="B14" s="1"/>
      <c r="C14" s="1"/>
      <c r="D14" s="1" t="s">
        <v>68</v>
      </c>
      <c r="E14" s="2">
        <v>36100</v>
      </c>
    </row>
    <row r="15" spans="1:5" ht="15.75" thickBot="1" x14ac:dyDescent="0.3">
      <c r="A15" s="1"/>
      <c r="B15" s="1"/>
      <c r="C15" s="1"/>
      <c r="D15" s="1" t="s">
        <v>69</v>
      </c>
      <c r="E15" s="3">
        <v>600</v>
      </c>
    </row>
    <row r="16" spans="1:5" x14ac:dyDescent="0.25">
      <c r="A16" s="1"/>
      <c r="B16" s="1"/>
      <c r="C16" s="1" t="s">
        <v>70</v>
      </c>
      <c r="D16" s="1"/>
      <c r="E16" s="2">
        <f>SUM(E13:E15)</f>
        <v>44837.5</v>
      </c>
    </row>
    <row r="17" spans="1:5" x14ac:dyDescent="0.25">
      <c r="A17" s="1"/>
      <c r="B17" s="1"/>
      <c r="C17" s="1" t="s">
        <v>6</v>
      </c>
      <c r="D17" s="1"/>
      <c r="E17" s="2"/>
    </row>
    <row r="18" spans="1:5" x14ac:dyDescent="0.25">
      <c r="A18" s="1"/>
      <c r="B18" s="1"/>
      <c r="C18" s="1"/>
      <c r="D18" s="1" t="s">
        <v>7</v>
      </c>
      <c r="E18" s="2">
        <v>1560</v>
      </c>
    </row>
    <row r="19" spans="1:5" ht="15.75" thickBot="1" x14ac:dyDescent="0.3">
      <c r="A19" s="1"/>
      <c r="B19" s="1"/>
      <c r="C19" s="1"/>
      <c r="D19" s="1" t="s">
        <v>8</v>
      </c>
      <c r="E19" s="3">
        <v>-2686.1</v>
      </c>
    </row>
    <row r="20" spans="1:5" x14ac:dyDescent="0.25">
      <c r="A20" s="1"/>
      <c r="B20" s="1"/>
      <c r="C20" s="1" t="s">
        <v>9</v>
      </c>
      <c r="D20" s="1"/>
      <c r="E20" s="2">
        <f>ROUND(SUM(E17:E19),5)</f>
        <v>-1126.0999999999999</v>
      </c>
    </row>
    <row r="21" spans="1:5" x14ac:dyDescent="0.25">
      <c r="A21" s="1"/>
      <c r="B21" s="1"/>
      <c r="C21" s="1" t="s">
        <v>10</v>
      </c>
      <c r="D21" s="1"/>
      <c r="E21" s="2"/>
    </row>
    <row r="22" spans="1:5" ht="15.75" thickBot="1" x14ac:dyDescent="0.3">
      <c r="A22" s="1"/>
      <c r="B22" s="1"/>
      <c r="C22" s="1"/>
      <c r="D22" s="1" t="s">
        <v>11</v>
      </c>
      <c r="E22" s="4">
        <v>140</v>
      </c>
    </row>
    <row r="23" spans="1:5" ht="15.75" thickBot="1" x14ac:dyDescent="0.3">
      <c r="A23" s="1"/>
      <c r="B23" s="1"/>
      <c r="C23" s="1" t="s">
        <v>12</v>
      </c>
      <c r="D23" s="1"/>
      <c r="E23" s="5">
        <f>ROUND(SUM(E21:E22),5)</f>
        <v>140</v>
      </c>
    </row>
    <row r="24" spans="1:5" x14ac:dyDescent="0.25">
      <c r="A24" s="1"/>
      <c r="B24" s="1" t="s">
        <v>64</v>
      </c>
      <c r="C24" s="1"/>
      <c r="D24" s="1"/>
      <c r="E24" s="2">
        <f>ROUND(E1+E4+E7+E11+E20+E23+E16,5)</f>
        <v>203987.81</v>
      </c>
    </row>
    <row r="25" spans="1:5" x14ac:dyDescent="0.25">
      <c r="A25" s="1"/>
      <c r="B25" s="1" t="s">
        <v>13</v>
      </c>
      <c r="C25" s="1"/>
      <c r="D25" s="1"/>
      <c r="E25" s="2"/>
    </row>
    <row r="26" spans="1:5" x14ac:dyDescent="0.25">
      <c r="A26" s="1"/>
      <c r="B26" s="1"/>
      <c r="C26" s="1" t="s">
        <v>14</v>
      </c>
      <c r="D26" s="1"/>
      <c r="E26" s="2"/>
    </row>
    <row r="27" spans="1:5" x14ac:dyDescent="0.25">
      <c r="A27" s="1"/>
      <c r="B27" s="1"/>
      <c r="C27" s="1"/>
      <c r="D27" s="1" t="s">
        <v>15</v>
      </c>
      <c r="E27" s="2">
        <v>6685.37</v>
      </c>
    </row>
    <row r="28" spans="1:5" x14ac:dyDescent="0.25">
      <c r="A28" s="1"/>
      <c r="B28" s="1"/>
      <c r="C28" s="1"/>
      <c r="D28" s="1" t="s">
        <v>16</v>
      </c>
      <c r="E28" s="2">
        <v>520</v>
      </c>
    </row>
    <row r="29" spans="1:5" x14ac:dyDescent="0.25">
      <c r="A29" s="1"/>
      <c r="B29" s="1"/>
      <c r="C29" s="1"/>
      <c r="D29" s="1" t="s">
        <v>17</v>
      </c>
      <c r="E29" s="2">
        <v>3486.16</v>
      </c>
    </row>
    <row r="30" spans="1:5" x14ac:dyDescent="0.25">
      <c r="A30" s="1"/>
      <c r="B30" s="1"/>
      <c r="C30" s="1"/>
      <c r="D30" s="1" t="s">
        <v>18</v>
      </c>
      <c r="E30" s="2">
        <v>16353.8</v>
      </c>
    </row>
    <row r="31" spans="1:5" x14ac:dyDescent="0.25">
      <c r="A31" s="1"/>
      <c r="B31" s="1"/>
      <c r="C31" s="1"/>
      <c r="D31" s="1" t="s">
        <v>19</v>
      </c>
      <c r="E31" s="2">
        <v>-12059</v>
      </c>
    </row>
    <row r="32" spans="1:5" x14ac:dyDescent="0.25">
      <c r="A32" s="1"/>
      <c r="B32" s="1"/>
      <c r="C32" s="1"/>
      <c r="D32" s="1" t="s">
        <v>20</v>
      </c>
      <c r="E32" s="2">
        <v>12059</v>
      </c>
    </row>
    <row r="33" spans="1:5" x14ac:dyDescent="0.25">
      <c r="A33" s="1"/>
      <c r="B33" s="1"/>
      <c r="C33" s="1"/>
      <c r="D33" s="1" t="s">
        <v>21</v>
      </c>
      <c r="E33" s="2">
        <v>384.27</v>
      </c>
    </row>
    <row r="34" spans="1:5" x14ac:dyDescent="0.25">
      <c r="A34" s="1"/>
      <c r="B34" s="1"/>
      <c r="C34" s="1"/>
      <c r="D34" s="1" t="s">
        <v>22</v>
      </c>
      <c r="E34" s="2">
        <v>88.74</v>
      </c>
    </row>
    <row r="35" spans="1:5" x14ac:dyDescent="0.25">
      <c r="A35" s="1"/>
      <c r="B35" s="1"/>
      <c r="C35" s="1"/>
      <c r="D35" s="1" t="s">
        <v>23</v>
      </c>
      <c r="E35" s="2">
        <v>7057.32</v>
      </c>
    </row>
    <row r="36" spans="1:5" x14ac:dyDescent="0.25">
      <c r="A36" s="1"/>
      <c r="B36" s="1"/>
      <c r="C36" s="1"/>
      <c r="D36" s="1" t="s">
        <v>24</v>
      </c>
      <c r="E36" s="2">
        <v>10968.96</v>
      </c>
    </row>
    <row r="37" spans="1:5" x14ac:dyDescent="0.25">
      <c r="A37" s="1"/>
      <c r="B37" s="1"/>
      <c r="C37" s="1"/>
      <c r="D37" s="1" t="s">
        <v>25</v>
      </c>
      <c r="E37" s="2">
        <v>150</v>
      </c>
    </row>
    <row r="38" spans="1:5" x14ac:dyDescent="0.25">
      <c r="A38" s="1"/>
      <c r="B38" s="1"/>
      <c r="C38" s="1"/>
      <c r="D38" s="1" t="s">
        <v>26</v>
      </c>
      <c r="E38" s="2">
        <v>1134.5</v>
      </c>
    </row>
    <row r="39" spans="1:5" x14ac:dyDescent="0.25">
      <c r="A39" s="1"/>
      <c r="B39" s="1"/>
      <c r="C39" s="1"/>
      <c r="D39" s="1" t="s">
        <v>27</v>
      </c>
      <c r="E39" s="2">
        <v>1515</v>
      </c>
    </row>
    <row r="40" spans="1:5" ht="15.75" thickBot="1" x14ac:dyDescent="0.3">
      <c r="A40" s="1"/>
      <c r="B40" s="1"/>
      <c r="C40" s="1"/>
      <c r="D40" s="1" t="s">
        <v>28</v>
      </c>
      <c r="E40" s="3">
        <v>1365.42</v>
      </c>
    </row>
    <row r="41" spans="1:5" x14ac:dyDescent="0.25">
      <c r="A41" s="1"/>
      <c r="B41" s="1"/>
      <c r="C41" s="1" t="s">
        <v>29</v>
      </c>
      <c r="D41" s="1"/>
      <c r="E41" s="2">
        <f>ROUND(SUM(E26:E40),5)</f>
        <v>49709.54</v>
      </c>
    </row>
    <row r="42" spans="1:5" x14ac:dyDescent="0.25">
      <c r="A42" s="1"/>
      <c r="B42" s="1"/>
      <c r="C42" s="1" t="s">
        <v>30</v>
      </c>
      <c r="D42" s="1"/>
      <c r="E42" s="2"/>
    </row>
    <row r="43" spans="1:5" x14ac:dyDescent="0.25">
      <c r="A43" s="1"/>
      <c r="B43" s="1"/>
      <c r="C43" s="1"/>
      <c r="D43" s="1" t="s">
        <v>31</v>
      </c>
      <c r="E43" s="2">
        <v>929.25</v>
      </c>
    </row>
    <row r="44" spans="1:5" x14ac:dyDescent="0.25">
      <c r="A44" s="1"/>
      <c r="B44" s="1"/>
      <c r="C44" s="1"/>
      <c r="D44" s="1" t="s">
        <v>32</v>
      </c>
      <c r="E44" s="2">
        <v>122.5</v>
      </c>
    </row>
    <row r="45" spans="1:5" x14ac:dyDescent="0.25">
      <c r="A45" s="1"/>
      <c r="B45" s="1"/>
      <c r="C45" s="1"/>
      <c r="D45" s="1" t="s">
        <v>33</v>
      </c>
      <c r="E45" s="2">
        <v>6914.85</v>
      </c>
    </row>
    <row r="46" spans="1:5" x14ac:dyDescent="0.25">
      <c r="A46" s="1"/>
      <c r="B46" s="1"/>
      <c r="C46" s="1"/>
      <c r="D46" s="1" t="s">
        <v>34</v>
      </c>
      <c r="E46" s="2">
        <v>420</v>
      </c>
    </row>
    <row r="47" spans="1:5" x14ac:dyDescent="0.25">
      <c r="A47" s="1"/>
      <c r="B47" s="1"/>
      <c r="C47" s="1"/>
      <c r="D47" s="1" t="s">
        <v>35</v>
      </c>
      <c r="E47" s="2">
        <v>2094.42</v>
      </c>
    </row>
    <row r="48" spans="1:5" x14ac:dyDescent="0.25">
      <c r="A48" s="1"/>
      <c r="B48" s="1"/>
      <c r="C48" s="1"/>
      <c r="D48" s="1" t="s">
        <v>36</v>
      </c>
      <c r="E48" s="2">
        <v>3000</v>
      </c>
    </row>
    <row r="49" spans="1:5" x14ac:dyDescent="0.25">
      <c r="A49" s="1"/>
      <c r="B49" s="1"/>
      <c r="C49" s="1"/>
      <c r="D49" s="1" t="s">
        <v>37</v>
      </c>
      <c r="E49" s="2">
        <v>2100</v>
      </c>
    </row>
    <row r="50" spans="1:5" x14ac:dyDescent="0.25">
      <c r="A50" s="1"/>
      <c r="B50" s="1"/>
      <c r="C50" s="1"/>
      <c r="D50" s="1" t="s">
        <v>38</v>
      </c>
      <c r="E50" s="2">
        <v>2400</v>
      </c>
    </row>
    <row r="51" spans="1:5" x14ac:dyDescent="0.25">
      <c r="A51" s="1"/>
      <c r="B51" s="1"/>
      <c r="C51" s="1"/>
      <c r="D51" s="1" t="s">
        <v>39</v>
      </c>
      <c r="E51" s="2">
        <f>854.34+10</f>
        <v>864.34</v>
      </c>
    </row>
    <row r="52" spans="1:5" x14ac:dyDescent="0.25">
      <c r="A52" s="1"/>
      <c r="B52" s="1"/>
      <c r="C52" s="1"/>
      <c r="D52" s="1" t="s">
        <v>40</v>
      </c>
      <c r="E52" s="2">
        <v>100</v>
      </c>
    </row>
    <row r="53" spans="1:5" x14ac:dyDescent="0.25">
      <c r="A53" s="1"/>
      <c r="B53" s="1"/>
      <c r="C53" s="1"/>
      <c r="D53" s="1" t="s">
        <v>41</v>
      </c>
      <c r="E53" s="2">
        <v>-1359.06</v>
      </c>
    </row>
    <row r="54" spans="1:5" x14ac:dyDescent="0.25">
      <c r="A54" s="1"/>
      <c r="B54" s="1"/>
      <c r="C54" s="1"/>
      <c r="D54" s="1" t="s">
        <v>42</v>
      </c>
      <c r="E54" s="2">
        <v>2703.8</v>
      </c>
    </row>
    <row r="55" spans="1:5" ht="15.75" thickBot="1" x14ac:dyDescent="0.3">
      <c r="A55" s="1"/>
      <c r="B55" s="1"/>
      <c r="C55" s="1"/>
      <c r="D55" s="1" t="s">
        <v>43</v>
      </c>
      <c r="E55" s="3">
        <v>3475</v>
      </c>
    </row>
    <row r="56" spans="1:5" x14ac:dyDescent="0.25">
      <c r="A56" s="1"/>
      <c r="B56" s="1"/>
      <c r="C56" s="1" t="s">
        <v>44</v>
      </c>
      <c r="D56" s="1"/>
      <c r="E56" s="2">
        <f>ROUND(SUM(E42:E55),5)</f>
        <v>23765.1</v>
      </c>
    </row>
    <row r="57" spans="1:5" x14ac:dyDescent="0.25">
      <c r="A57" s="1"/>
      <c r="B57" s="1"/>
      <c r="C57" s="1" t="s">
        <v>45</v>
      </c>
      <c r="D57" s="1"/>
      <c r="E57" s="2"/>
    </row>
    <row r="58" spans="1:5" x14ac:dyDescent="0.25">
      <c r="A58" s="1"/>
      <c r="B58" s="1"/>
      <c r="C58" s="1"/>
      <c r="D58" s="1" t="s">
        <v>46</v>
      </c>
      <c r="E58" s="2">
        <v>2825.19</v>
      </c>
    </row>
    <row r="59" spans="1:5" x14ac:dyDescent="0.25">
      <c r="A59" s="1"/>
      <c r="B59" s="1"/>
      <c r="C59" s="1"/>
      <c r="D59" s="1" t="s">
        <v>47</v>
      </c>
      <c r="E59" s="2">
        <v>-132.13999999999999</v>
      </c>
    </row>
    <row r="60" spans="1:5" x14ac:dyDescent="0.25">
      <c r="A60" s="1"/>
      <c r="B60" s="1"/>
      <c r="C60" s="1"/>
      <c r="D60" s="1" t="s">
        <v>48</v>
      </c>
      <c r="E60" s="2">
        <v>63026.080000000002</v>
      </c>
    </row>
    <row r="61" spans="1:5" x14ac:dyDescent="0.25">
      <c r="A61" s="1"/>
      <c r="B61" s="1"/>
      <c r="C61" s="1"/>
      <c r="D61" s="1" t="s">
        <v>49</v>
      </c>
      <c r="E61" s="2">
        <v>37288.449999999997</v>
      </c>
    </row>
    <row r="62" spans="1:5" x14ac:dyDescent="0.25">
      <c r="A62" s="1"/>
      <c r="B62" s="1"/>
      <c r="C62" s="1"/>
      <c r="D62" s="1" t="s">
        <v>50</v>
      </c>
      <c r="E62" s="2">
        <v>3535.45</v>
      </c>
    </row>
    <row r="63" spans="1:5" x14ac:dyDescent="0.25">
      <c r="A63" s="1"/>
      <c r="B63" s="1"/>
      <c r="C63" s="1"/>
      <c r="D63" s="1" t="s">
        <v>51</v>
      </c>
      <c r="E63" s="2">
        <v>4535.24</v>
      </c>
    </row>
    <row r="64" spans="1:5" ht="15.75" thickBot="1" x14ac:dyDescent="0.3">
      <c r="A64" s="1"/>
      <c r="B64" s="1"/>
      <c r="C64" s="1"/>
      <c r="D64" s="1" t="s">
        <v>52</v>
      </c>
      <c r="E64" s="3">
        <v>-34.47</v>
      </c>
    </row>
    <row r="65" spans="1:5" x14ac:dyDescent="0.25">
      <c r="A65" s="1"/>
      <c r="B65" s="1"/>
      <c r="C65" s="1" t="s">
        <v>53</v>
      </c>
      <c r="D65" s="1"/>
      <c r="E65" s="2">
        <f>ROUND(SUM(E57:E64),5)</f>
        <v>111043.8</v>
      </c>
    </row>
    <row r="66" spans="1:5" x14ac:dyDescent="0.25">
      <c r="A66" s="1"/>
      <c r="B66" s="1"/>
      <c r="C66" s="1" t="s">
        <v>54</v>
      </c>
      <c r="D66" s="1"/>
      <c r="E66" s="2"/>
    </row>
    <row r="67" spans="1:5" x14ac:dyDescent="0.25">
      <c r="A67" s="1"/>
      <c r="B67" s="1"/>
      <c r="C67" s="1"/>
      <c r="D67" s="1" t="s">
        <v>55</v>
      </c>
      <c r="E67" s="2">
        <v>4827.55</v>
      </c>
    </row>
    <row r="68" spans="1:5" x14ac:dyDescent="0.25">
      <c r="A68" s="1"/>
      <c r="B68" s="1"/>
      <c r="C68" s="1"/>
      <c r="D68" s="1" t="s">
        <v>56</v>
      </c>
      <c r="E68" s="2">
        <v>-1130.54</v>
      </c>
    </row>
    <row r="69" spans="1:5" x14ac:dyDescent="0.25">
      <c r="A69" s="1"/>
      <c r="B69" s="1"/>
      <c r="C69" s="1"/>
      <c r="D69" s="1" t="s">
        <v>57</v>
      </c>
      <c r="E69" s="2">
        <v>5391.52</v>
      </c>
    </row>
    <row r="70" spans="1:5" ht="15.75" thickBot="1" x14ac:dyDescent="0.3">
      <c r="A70" s="1"/>
      <c r="B70" s="1"/>
      <c r="C70" s="1"/>
      <c r="D70" s="1" t="s">
        <v>58</v>
      </c>
      <c r="E70" s="3">
        <v>100</v>
      </c>
    </row>
    <row r="71" spans="1:5" x14ac:dyDescent="0.25">
      <c r="A71" s="1"/>
      <c r="B71" s="1"/>
      <c r="C71" s="1" t="s">
        <v>59</v>
      </c>
      <c r="D71" s="1"/>
      <c r="E71" s="2">
        <f>ROUND(SUM(E66:E70),5)</f>
        <v>9188.5300000000007</v>
      </c>
    </row>
    <row r="72" spans="1:5" x14ac:dyDescent="0.25">
      <c r="A72" s="1"/>
      <c r="B72" s="1"/>
      <c r="C72" s="1" t="s">
        <v>71</v>
      </c>
      <c r="D72" s="1"/>
      <c r="E72" s="2"/>
    </row>
    <row r="73" spans="1:5" x14ac:dyDescent="0.25">
      <c r="A73" s="1"/>
      <c r="B73" s="1"/>
      <c r="C73" s="1"/>
      <c r="D73" s="1" t="s">
        <v>72</v>
      </c>
      <c r="E73" s="2">
        <v>600</v>
      </c>
    </row>
    <row r="74" spans="1:5" x14ac:dyDescent="0.25">
      <c r="A74" s="1"/>
      <c r="B74" s="1"/>
      <c r="C74" s="1"/>
      <c r="D74" s="1" t="s">
        <v>73</v>
      </c>
      <c r="E74" s="2">
        <v>45</v>
      </c>
    </row>
    <row r="75" spans="1:5" ht="15.75" thickBot="1" x14ac:dyDescent="0.3">
      <c r="A75" s="1"/>
      <c r="B75" s="1"/>
      <c r="C75" s="1"/>
      <c r="D75" s="1" t="s">
        <v>74</v>
      </c>
      <c r="E75" s="3">
        <v>1430</v>
      </c>
    </row>
    <row r="76" spans="1:5" x14ac:dyDescent="0.25">
      <c r="A76" s="1"/>
      <c r="B76" s="1"/>
      <c r="C76" s="1" t="s">
        <v>75</v>
      </c>
      <c r="D76" s="1"/>
      <c r="E76" s="2">
        <f>ROUND(SUM(E72:E75),5)</f>
        <v>2075</v>
      </c>
    </row>
    <row r="77" spans="1:5" x14ac:dyDescent="0.25">
      <c r="A77" s="1"/>
      <c r="B77" s="1"/>
      <c r="C77" s="1" t="s">
        <v>76</v>
      </c>
      <c r="D77" s="1"/>
      <c r="E77" s="2"/>
    </row>
    <row r="78" spans="1:5" x14ac:dyDescent="0.25">
      <c r="A78" s="1"/>
      <c r="B78" s="1"/>
      <c r="C78" s="1"/>
      <c r="D78" s="1" t="s">
        <v>77</v>
      </c>
      <c r="E78" s="2">
        <v>5885.15</v>
      </c>
    </row>
    <row r="79" spans="1:5" x14ac:dyDescent="0.25">
      <c r="A79" s="1"/>
      <c r="B79" s="1"/>
      <c r="C79" s="1"/>
      <c r="D79" s="1" t="s">
        <v>78</v>
      </c>
      <c r="E79" s="2">
        <v>798.75</v>
      </c>
    </row>
    <row r="80" spans="1:5" x14ac:dyDescent="0.25">
      <c r="A80" s="1"/>
      <c r="B80" s="1"/>
      <c r="C80" s="1"/>
      <c r="D80" s="1" t="s">
        <v>79</v>
      </c>
      <c r="E80" s="2">
        <v>1000</v>
      </c>
    </row>
    <row r="81" spans="1:6" x14ac:dyDescent="0.25">
      <c r="A81" s="1"/>
      <c r="B81" s="1"/>
      <c r="C81" s="1"/>
      <c r="D81" s="1" t="s">
        <v>80</v>
      </c>
      <c r="E81" s="2">
        <v>28495.8</v>
      </c>
    </row>
    <row r="82" spans="1:6" x14ac:dyDescent="0.25">
      <c r="A82" s="1"/>
      <c r="B82" s="1"/>
      <c r="C82" s="1"/>
      <c r="D82" s="1" t="s">
        <v>81</v>
      </c>
      <c r="E82" s="2">
        <v>1244.76</v>
      </c>
    </row>
    <row r="83" spans="1:6" x14ac:dyDescent="0.25">
      <c r="A83" s="1"/>
      <c r="B83" s="1"/>
      <c r="C83" s="1"/>
      <c r="D83" s="1" t="s">
        <v>82</v>
      </c>
      <c r="E83" s="2">
        <v>1245</v>
      </c>
    </row>
    <row r="84" spans="1:6" x14ac:dyDescent="0.25">
      <c r="A84" s="1"/>
      <c r="B84" s="1"/>
      <c r="C84" s="1"/>
      <c r="D84" s="1" t="s">
        <v>83</v>
      </c>
      <c r="E84" s="2">
        <v>405.23</v>
      </c>
    </row>
    <row r="85" spans="1:6" x14ac:dyDescent="0.25">
      <c r="A85" s="1"/>
      <c r="B85" s="1"/>
      <c r="C85" s="1"/>
      <c r="D85" s="1" t="s">
        <v>84</v>
      </c>
      <c r="E85" s="2">
        <v>3329.06</v>
      </c>
    </row>
    <row r="86" spans="1:6" x14ac:dyDescent="0.25">
      <c r="A86" s="1"/>
      <c r="B86" s="1"/>
      <c r="C86" s="1"/>
      <c r="D86" s="1" t="s">
        <v>85</v>
      </c>
      <c r="E86" s="2">
        <v>5000</v>
      </c>
    </row>
    <row r="87" spans="1:6" x14ac:dyDescent="0.25">
      <c r="A87" s="1"/>
      <c r="B87" s="1"/>
      <c r="C87" s="1"/>
      <c r="D87" s="1" t="s">
        <v>86</v>
      </c>
      <c r="E87" s="2">
        <v>3600</v>
      </c>
    </row>
    <row r="88" spans="1:6" x14ac:dyDescent="0.25">
      <c r="A88" s="1"/>
      <c r="B88" s="1"/>
      <c r="C88" s="1"/>
      <c r="D88" s="1" t="s">
        <v>87</v>
      </c>
      <c r="E88" s="2">
        <v>2654.88</v>
      </c>
    </row>
    <row r="89" spans="1:6" ht="15.75" thickBot="1" x14ac:dyDescent="0.3">
      <c r="A89" s="1"/>
      <c r="B89" s="1"/>
      <c r="C89" s="1"/>
      <c r="D89" s="1" t="s">
        <v>88</v>
      </c>
      <c r="E89" s="4">
        <v>834.55</v>
      </c>
    </row>
    <row r="90" spans="1:6" x14ac:dyDescent="0.25">
      <c r="A90" s="1"/>
      <c r="B90" s="1"/>
      <c r="C90" s="1" t="s">
        <v>89</v>
      </c>
      <c r="D90" s="1"/>
      <c r="E90" s="6">
        <f>ROUND(SUM(E77:E89),5)</f>
        <v>54493.18</v>
      </c>
    </row>
    <row r="91" spans="1:6" x14ac:dyDescent="0.25">
      <c r="A91" s="1"/>
      <c r="B91" s="1"/>
      <c r="C91" s="1" t="s">
        <v>60</v>
      </c>
      <c r="D91" s="1"/>
      <c r="E91" s="2">
        <v>173.86</v>
      </c>
    </row>
    <row r="92" spans="1:6" ht="15.75" thickBot="1" x14ac:dyDescent="0.3">
      <c r="A92" s="1"/>
      <c r="B92" s="1"/>
      <c r="C92" s="1" t="s">
        <v>61</v>
      </c>
      <c r="D92" s="1"/>
      <c r="E92" s="4">
        <v>697.54</v>
      </c>
    </row>
    <row r="93" spans="1:6" ht="15.75" thickBot="1" x14ac:dyDescent="0.3">
      <c r="A93" s="1"/>
      <c r="B93" s="1" t="s">
        <v>62</v>
      </c>
      <c r="C93" s="1"/>
      <c r="D93" s="1"/>
      <c r="E93" s="6">
        <f>ROUND(E41+E56+E65+E76+E90+E71+E91+E92,5)</f>
        <v>251146.55</v>
      </c>
    </row>
    <row r="94" spans="1:6" s="8" customFormat="1" ht="12" thickBot="1" x14ac:dyDescent="0.25">
      <c r="A94" s="1" t="s">
        <v>65</v>
      </c>
      <c r="B94" s="1"/>
      <c r="C94" s="1"/>
      <c r="D94" s="1"/>
      <c r="E94" s="7">
        <f>ROUND(E24-E93,5)</f>
        <v>-47158.74</v>
      </c>
      <c r="F94" s="11"/>
    </row>
    <row r="95" spans="1:6" ht="15.75" thickTop="1" x14ac:dyDescent="0.25"/>
  </sheetData>
  <pageMargins left="0.7" right="0.7" top="0.75" bottom="0.75" header="0.1" footer="0.3"/>
  <pageSetup orientation="portrait" verticalDpi="1200" r:id="rId1"/>
  <headerFooter>
    <oddHeader>&amp;CROTARY DISTRICT 6960
STATEMENT OF ACTIVITIES
Year Ended June 30,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Pohlman</dc:creator>
  <cp:lastModifiedBy>Jack Pohlman</cp:lastModifiedBy>
  <cp:lastPrinted>2023-12-15T17:33:10Z</cp:lastPrinted>
  <dcterms:created xsi:type="dcterms:W3CDTF">2023-11-05T20:12:17Z</dcterms:created>
  <dcterms:modified xsi:type="dcterms:W3CDTF">2023-12-15T17:33:31Z</dcterms:modified>
</cp:coreProperties>
</file>